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3/Dades/Trasparència/"/>
    </mc:Choice>
  </mc:AlternateContent>
  <xr:revisionPtr revIDLastSave="48" documentId="14_{56DAFE2E-7077-4F2A-A390-7121953811BD}" xr6:coauthVersionLast="47" xr6:coauthVersionMax="47" xr10:uidLastSave="{B84CDFD7-B2B9-47C0-B721-F4157D357D7A}"/>
  <bookViews>
    <workbookView xWindow="8355" yWindow="4125" windowWidth="19185" windowHeight="10065" xr2:uid="{00000000-000D-0000-FFFF-FFFF00000000}"/>
  </bookViews>
  <sheets>
    <sheet name="2023 MCI" sheetId="3" r:id="rId1"/>
    <sheet name="2023 MCD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a">[1]Recerca!$E$130</definedName>
    <definedName name="canon" localSheetId="1">'[2]Ingresos anys anteriors'!#REF!</definedName>
    <definedName name="canon" localSheetId="0">'[2]Ingresos anys anteriors'!#REF!</definedName>
    <definedName name="canon">'[2]Ingresos anys anteriors'!#REF!</definedName>
    <definedName name="Canon_IN3">#REF!</definedName>
    <definedName name="canvi">'[3]2000'!$C$12</definedName>
    <definedName name="canvi2">'[4]2000'!$C$12</definedName>
    <definedName name="Captació_02">#REF!</definedName>
    <definedName name="Captació_03">#REF!</definedName>
    <definedName name="Cost_Personal">'[5]Transferencia 2004'!#REF!</definedName>
    <definedName name="Cost_Personal_Innovacio">'[6]2004(2)'!$Q$4</definedName>
    <definedName name="EURO">[1]Innov.!$G$5</definedName>
    <definedName name="Hores_tardo">#REF!</definedName>
    <definedName name="HoresTardo">#REF!</definedName>
    <definedName name="Percentatge_despesa">#REF!</definedName>
    <definedName name="Percentatge_Facturacio">#REF!</definedName>
    <definedName name="personal_cost">'[5]Transferencia 2004'!#REF!</definedName>
    <definedName name="Porcentaje_despesa">#REF!</definedName>
    <definedName name="PorcentajeFacturado">#REF!</definedName>
    <definedName name="ratio_innovacio">[1]Innov.!$E$139</definedName>
    <definedName name="ratio_recerca">[1]Recerca!$E$130</definedName>
    <definedName name="ratio_TT">[1]TT!$D$118</definedName>
    <definedName name="sub_total_ingres_unitats">#REF!</definedName>
    <definedName name="Tot.Prop.">#REF!</definedName>
    <definedName name="Tot_Objectiu_aprovat">#REF!</definedName>
    <definedName name="Total_comptes_generals">#REF!</definedName>
    <definedName name="TOTAL_DESP02">#REF!</definedName>
    <definedName name="TOTAL_INGR02">#REF!</definedName>
    <definedName name="TOTAL_INV0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3" l="1"/>
  <c r="D61" i="3"/>
  <c r="H57" i="3"/>
  <c r="G57" i="3"/>
  <c r="F57" i="3"/>
  <c r="E57" i="3"/>
  <c r="D57" i="3"/>
  <c r="C57" i="3"/>
  <c r="H53" i="3"/>
  <c r="G53" i="3"/>
  <c r="F53" i="3"/>
  <c r="E53" i="3"/>
  <c r="D53" i="3"/>
  <c r="C53" i="3"/>
  <c r="H42" i="3"/>
  <c r="D42" i="3"/>
  <c r="C42" i="3"/>
  <c r="G37" i="3"/>
  <c r="F37" i="3"/>
  <c r="E37" i="3"/>
  <c r="D37" i="3"/>
  <c r="C37" i="3"/>
  <c r="H37" i="3" s="1"/>
  <c r="G29" i="3"/>
  <c r="F29" i="3"/>
  <c r="H29" i="3" s="1"/>
  <c r="E29" i="3"/>
  <c r="D29" i="3"/>
  <c r="C29" i="3"/>
  <c r="H17" i="3"/>
  <c r="G17" i="3"/>
  <c r="F17" i="3"/>
  <c r="E17" i="3"/>
  <c r="D17" i="3"/>
  <c r="C17" i="3"/>
  <c r="E63" i="3" l="1"/>
  <c r="F63" i="3"/>
  <c r="D63" i="3"/>
  <c r="G63" i="3"/>
  <c r="C63" i="3"/>
  <c r="H63" i="3"/>
  <c r="C14" i="1" l="1"/>
  <c r="D37" i="1" l="1"/>
  <c r="G37" i="1"/>
  <c r="C37" i="1"/>
  <c r="F51" i="1"/>
  <c r="G51" i="1"/>
  <c r="D44" i="1" l="1"/>
  <c r="C60" i="1"/>
  <c r="C27" i="1" l="1"/>
  <c r="D22" i="1" l="1"/>
  <c r="D14" i="1"/>
  <c r="D60" i="1"/>
  <c r="D62" i="1" l="1"/>
  <c r="G60" i="1" l="1"/>
  <c r="F60" i="1"/>
  <c r="E60" i="1"/>
  <c r="G56" i="1"/>
  <c r="D56" i="1"/>
  <c r="C56" i="1"/>
  <c r="C44" i="1"/>
  <c r="G27" i="1"/>
  <c r="H60" i="1" l="1"/>
  <c r="G44" i="1" l="1"/>
  <c r="C22" i="1"/>
  <c r="G22" i="1"/>
  <c r="G62" i="1" l="1"/>
  <c r="C62" i="1"/>
  <c r="F56" i="1" l="1"/>
  <c r="F44" i="1" l="1"/>
  <c r="F22" i="1"/>
  <c r="E37" i="1"/>
  <c r="F14" i="1"/>
  <c r="F37" i="1"/>
  <c r="F27" i="1"/>
  <c r="E14" i="1"/>
  <c r="E44" i="1"/>
  <c r="H37" i="1" l="1"/>
  <c r="H44" i="1"/>
  <c r="E56" i="1"/>
  <c r="H56" i="1" s="1"/>
  <c r="H14" i="1"/>
  <c r="F62" i="1"/>
  <c r="E51" i="1"/>
  <c r="H51" i="1" s="1"/>
  <c r="E27" i="1"/>
  <c r="H27" i="1" s="1"/>
  <c r="E22" i="1" l="1"/>
  <c r="E62" i="1" l="1"/>
  <c r="H22" i="1"/>
  <c r="H62" i="1" s="1"/>
</calcChain>
</file>

<file path=xl/sharedStrings.xml><?xml version="1.0" encoding="utf-8"?>
<sst xmlns="http://schemas.openxmlformats.org/spreadsheetml/2006/main" count="114" uniqueCount="90">
  <si>
    <t>Partida pressupostària</t>
  </si>
  <si>
    <t>Descripció</t>
  </si>
  <si>
    <t>Suplements de crèdit</t>
  </si>
  <si>
    <t>Ampliacions de crèdit</t>
  </si>
  <si>
    <t xml:space="preserve">      Transferències i habilitacions de crèdit</t>
  </si>
  <si>
    <t>Incorporacions de romanents de crèdit</t>
  </si>
  <si>
    <t>Total modificacions</t>
  </si>
  <si>
    <t>Positives</t>
  </si>
  <si>
    <t>Negatives</t>
  </si>
  <si>
    <t>Funcionaris</t>
  </si>
  <si>
    <t>Personal laboral</t>
  </si>
  <si>
    <t>Incentius al rendiment i activitats extraordinàries</t>
  </si>
  <si>
    <t>Assegurances i prestacions socials</t>
  </si>
  <si>
    <t>Capítol 1</t>
  </si>
  <si>
    <t>Despeses de personal</t>
  </si>
  <si>
    <t>Lloguers de béns mobles i immobles</t>
  </si>
  <si>
    <t>Conservació i reparació</t>
  </si>
  <si>
    <t>Material, subministraments i altres</t>
  </si>
  <si>
    <t>Indemnitzacions per raons de serveis</t>
  </si>
  <si>
    <t>Despeses de publicacions</t>
  </si>
  <si>
    <t>Capítol 2</t>
  </si>
  <si>
    <t>Despeses de béns corrents i serveis</t>
  </si>
  <si>
    <t>De préstecs i bestretes</t>
  </si>
  <si>
    <t xml:space="preserve">Interessos de demora  i altres despeses financeres </t>
  </si>
  <si>
    <t>Capítol 3</t>
  </si>
  <si>
    <t>Despeses financeres</t>
  </si>
  <si>
    <t>A l'administració de l’estat</t>
  </si>
  <si>
    <t>A organismes autònoms administratius</t>
  </si>
  <si>
    <t>A empreses públiques i altres ens públics</t>
  </si>
  <si>
    <t>A corporacions locals</t>
  </si>
  <si>
    <t>A empreses privades</t>
  </si>
  <si>
    <t>A famílies i institucions sense finalitat de lucre</t>
  </si>
  <si>
    <t>A l'exterior</t>
  </si>
  <si>
    <t>Capítol 4</t>
  </si>
  <si>
    <t>Transferències corrents</t>
  </si>
  <si>
    <t>Inversions en terrenys, edificis i altres construccions</t>
  </si>
  <si>
    <t>Inversions en maquinària, instal·lacions i material de transport</t>
  </si>
  <si>
    <t>Inversions en mobiliari, equips informàtics i altre immobilitzat</t>
  </si>
  <si>
    <t>Inversions en recerca i altre immobilitzat immaterial</t>
  </si>
  <si>
    <t>Capítol 6</t>
  </si>
  <si>
    <t>Inversions materials i de recerca</t>
  </si>
  <si>
    <t xml:space="preserve">A organismes autònoms </t>
  </si>
  <si>
    <t>A institucions sense finalitat de lucre</t>
  </si>
  <si>
    <t>Capítol 7</t>
  </si>
  <si>
    <t>Transferències de capital</t>
  </si>
  <si>
    <t>Concessions de préstecs i bestretes al sector públic</t>
  </si>
  <si>
    <t>Adquisició d'Accions i Participacions en Fundacions</t>
  </si>
  <si>
    <t>Capítol 8</t>
  </si>
  <si>
    <t>Variació d'actius financers financers</t>
  </si>
  <si>
    <t>Amortització de préstecs</t>
  </si>
  <si>
    <t xml:space="preserve">Capítol 9 </t>
  </si>
  <si>
    <t>Variació de passius financers</t>
  </si>
  <si>
    <t xml:space="preserve">Total </t>
  </si>
  <si>
    <t xml:space="preserve">  Transferències i habilitacions de crèdit</t>
  </si>
  <si>
    <t>Preus públics</t>
  </si>
  <si>
    <t>Prestació de serveis</t>
  </si>
  <si>
    <t>Venda de béns</t>
  </si>
  <si>
    <t>Ingressos pressupostos tancats</t>
  </si>
  <si>
    <t>Altres ingressos</t>
  </si>
  <si>
    <t>Taxes, preus públics i altres ingressos</t>
  </si>
  <si>
    <t>De l'administració de l'estat</t>
  </si>
  <si>
    <t>D'organismes públics</t>
  </si>
  <si>
    <t>D'organismes autònoms comercials, industrials o FI</t>
  </si>
  <si>
    <t>D'empreses públiques i altres ens públics</t>
  </si>
  <si>
    <t>De comunitats autònomes</t>
  </si>
  <si>
    <t>De corporacions locals</t>
  </si>
  <si>
    <t>D'empreses privades</t>
  </si>
  <si>
    <t>De famílies i institucions sense finalitat de lucre</t>
  </si>
  <si>
    <t>D'organismes de l’exterior</t>
  </si>
  <si>
    <t>Altres ingressos financers</t>
  </si>
  <si>
    <t>Renda de béns immobles</t>
  </si>
  <si>
    <t>Rendiment de concessions</t>
  </si>
  <si>
    <t>Altres Ingressos patrimonials</t>
  </si>
  <si>
    <t>Capítol 5</t>
  </si>
  <si>
    <t>Ingressos patrimonials</t>
  </si>
  <si>
    <t>Alienació de béns mobles</t>
  </si>
  <si>
    <t>Alienació immobilitzat immaterial</t>
  </si>
  <si>
    <t>Alienació d'inversions reals</t>
  </si>
  <si>
    <t>De l’administració de l'estat</t>
  </si>
  <si>
    <t>D' empreses privades</t>
  </si>
  <si>
    <t>D’organismes de l'exterior</t>
  </si>
  <si>
    <t>Romanent de tresoreria</t>
  </si>
  <si>
    <t>Variació d’actius financers</t>
  </si>
  <si>
    <t>Préstecs i crèdits concedits</t>
  </si>
  <si>
    <t>Capítol 9</t>
  </si>
  <si>
    <t>Total</t>
  </si>
  <si>
    <t>Interessos de dipòsits</t>
  </si>
  <si>
    <t>Modificacions de crèdit . Pressupost de Despeses</t>
  </si>
  <si>
    <t>(en euros)</t>
  </si>
  <si>
    <t>Modificacions de crèdit . Pressupost d'Ingressos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</si>
</sst>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7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/>
    </xf>
    <xf numFmtId="4" fontId="7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10" fillId="2" borderId="0" xfId="0" applyFont="1" applyFill="1" applyAlignment="1">
      <alignment horizontal="center" vertical="center" wrapText="1"/>
    </xf>
    <xf numFmtId="0" fontId="0" fillId="3" borderId="0" xfId="0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4" fontId="12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1" fillId="3" borderId="1" xfId="0" applyFont="1" applyFill="1" applyBorder="1"/>
    <xf numFmtId="4" fontId="11" fillId="3" borderId="1" xfId="0" applyNumberFormat="1" applyFont="1" applyFill="1" applyBorder="1"/>
    <xf numFmtId="0" fontId="12" fillId="3" borderId="0" xfId="0" applyFont="1" applyFill="1" applyAlignment="1">
      <alignment horizontal="right" vertical="center" wrapText="1"/>
    </xf>
    <xf numFmtId="4" fontId="12" fillId="3" borderId="0" xfId="0" applyNumberFormat="1" applyFont="1" applyFill="1" applyAlignment="1">
      <alignment horizontal="right" vertical="center" wrapText="1"/>
    </xf>
    <xf numFmtId="4" fontId="0" fillId="3" borderId="0" xfId="0" applyNumberFormat="1" applyFill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0" fillId="2" borderId="0" xfId="0" applyFont="1" applyFill="1"/>
    <xf numFmtId="4" fontId="10" fillId="2" borderId="0" xfId="0" applyNumberFormat="1" applyFont="1" applyFill="1"/>
    <xf numFmtId="0" fontId="14" fillId="3" borderId="0" xfId="0" applyFont="1" applyFill="1"/>
    <xf numFmtId="0" fontId="15" fillId="3" borderId="0" xfId="0" applyFont="1" applyFill="1"/>
    <xf numFmtId="4" fontId="0" fillId="3" borderId="0" xfId="0" applyNumberFormat="1" applyFill="1"/>
    <xf numFmtId="0" fontId="10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28747FF1-B167-4DF1-9F94-AF3CA709D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supost_Gral._IN3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a\IN3\Pressupost\2004\Pres%202004\Pres%202004%20ofic.%20unica%20v3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Archivos%20temporales%20de%20Internet\OLK8282\PP_IN3_2001\Attualizzazione_dati_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Archivos%20temporales%20de%20Internet\OLK8282\PP_IN3_2001\Attualizzazione_dati_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a\IN3\Pressupost\2004\Pres%2004%20091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N3\Pressupost\Pressupost%202004\budget2004\Innovaci&#243;\Informe%20per%20Mariona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"/>
      <sheetName val="P.Oficial2002"/>
      <sheetName val="P.Gestio"/>
      <sheetName val="R"/>
      <sheetName val="DInnovAdmGral"/>
      <sheetName val="Recerca"/>
      <sheetName val="Innov."/>
      <sheetName val="TT"/>
      <sheetName val="Doctorat"/>
      <sheetName val="SeuIN3CTF"/>
      <sheetName val="Nous Proj.03"/>
      <sheetName val="PressNProjectes"/>
      <sheetName val="SUPRA"/>
      <sheetName val="Innov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E130">
            <v>0.5</v>
          </cell>
        </row>
      </sheetData>
      <sheetData sheetId="6" refreshError="1">
        <row r="5">
          <cell r="G5">
            <v>166.386</v>
          </cell>
        </row>
        <row r="139">
          <cell r="E139">
            <v>0.65</v>
          </cell>
        </row>
      </sheetData>
      <sheetData sheetId="7" refreshError="1">
        <row r="118">
          <cell r="D118">
            <v>0.7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3 Patronat"/>
      <sheetName val="Resum Presentació"/>
      <sheetName val="RESUM"/>
      <sheetName val="AdminIN3"/>
      <sheetName val="Costos Transició"/>
      <sheetName val="Oficina de projectes"/>
      <sheetName val="Recerca"/>
      <sheetName val="Innovació"/>
      <sheetName val="Contractació 2004"/>
      <sheetName val="Ingresos anys anteriors"/>
      <sheetName val="ProjectesAnteriors"/>
      <sheetName val="Projectes 2003"/>
      <sheetName val="Tothom_Base"/>
      <sheetName val="Temporals"/>
      <sheetName val="Doctorat"/>
      <sheetName val="Personal IN3"/>
      <sheetName val="IMPUTACIONS"/>
      <sheetName val="COSTOS EDIFICI_2004"/>
      <sheetName val="PROPOSTES DE QUAD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e principal"/>
      <sheetName val="Registre amb 02,28, 47,74 (2)"/>
      <sheetName val="Objectius"/>
      <sheetName val="2000"/>
      <sheetName val="P.Confirmat"/>
      <sheetName val="P. Compromés"/>
      <sheetName val="P.Sol·licitats"/>
      <sheetName val="Doc. para graficos %"/>
    </sheetNames>
    <sheetDataSet>
      <sheetData sheetId="0"/>
      <sheetData sheetId="1"/>
      <sheetData sheetId="2"/>
      <sheetData sheetId="3">
        <row r="12">
          <cell r="C12" t="str">
            <v>IDEA IMAF'99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e principal"/>
      <sheetName val="Registre amb 02,28, 47,74 (2)"/>
      <sheetName val="Objectius"/>
      <sheetName val="2000"/>
      <sheetName val="P.Confirmat"/>
      <sheetName val="P. Compromés"/>
      <sheetName val="P.Sol·licitats"/>
      <sheetName val="Doc. para graficos %"/>
    </sheetNames>
    <sheetDataSet>
      <sheetData sheetId="0"/>
      <sheetData sheetId="1"/>
      <sheetData sheetId="2"/>
      <sheetData sheetId="3">
        <row r="12">
          <cell r="C12" t="str">
            <v>IDEA IMAF'99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"/>
      <sheetName val="Pressupost - Error"/>
      <sheetName val="AdminIN3"/>
      <sheetName val="UOCxIN3"/>
      <sheetName val="Recer 2004"/>
      <sheetName val="Recerca"/>
      <sheetName val="Innovacio 2004"/>
      <sheetName val="Innovació"/>
      <sheetName val="Transferencia 2004"/>
      <sheetName val="Transferència"/>
      <sheetName val="Mesures"/>
      <sheetName val="Mesures Tancament"/>
      <sheetName val="Personal"/>
      <sheetName val="Personal Tipus-linia"/>
      <sheetName val="Personal Tipus-linia TOTS"/>
      <sheetName val="Personal Tipus Contrac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--"/>
      <sheetName val="2004(2)"/>
      <sheetName val="Distribució"/>
      <sheetName val="APLIC. X CLIENT"/>
      <sheetName val="Tarifa T"/>
      <sheetName val="Dades Gen a Set 03"/>
    </sheetNames>
    <sheetDataSet>
      <sheetData sheetId="0"/>
      <sheetData sheetId="1">
        <row r="4">
          <cell r="Q4">
            <v>59.207765151515154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8788-42EE-4E6C-9B22-A814FDBB20A3}">
  <sheetPr>
    <tabColor theme="9" tint="0.39997558519241921"/>
    <pageSetUpPr fitToPage="1"/>
  </sheetPr>
  <dimension ref="A2:H69"/>
  <sheetViews>
    <sheetView showGridLines="0" tabSelected="1" topLeftCell="A54" zoomScaleNormal="100" workbookViewId="0">
      <selection activeCell="H71" sqref="H71"/>
    </sheetView>
  </sheetViews>
  <sheetFormatPr defaultColWidth="11.140625" defaultRowHeight="15" x14ac:dyDescent="0.25"/>
  <cols>
    <col min="1" max="1" width="13.42578125" customWidth="1"/>
    <col min="2" max="2" width="38" bestFit="1" customWidth="1"/>
    <col min="3" max="3" width="13.140625" bestFit="1" customWidth="1"/>
    <col min="4" max="4" width="15" bestFit="1" customWidth="1"/>
    <col min="5" max="5" width="10" customWidth="1"/>
    <col min="6" max="6" width="11.85546875" customWidth="1"/>
    <col min="7" max="7" width="18" bestFit="1" customWidth="1"/>
    <col min="8" max="8" width="13.85546875" bestFit="1" customWidth="1"/>
    <col min="9" max="9" width="11.7109375" bestFit="1" customWidth="1"/>
  </cols>
  <sheetData>
    <row r="2" spans="1:8" ht="18.75" x14ac:dyDescent="0.3">
      <c r="A2" s="27" t="s">
        <v>89</v>
      </c>
      <c r="B2" s="4"/>
    </row>
    <row r="3" spans="1:8" x14ac:dyDescent="0.25">
      <c r="B3" s="3"/>
    </row>
    <row r="4" spans="1:8" ht="14.25" customHeight="1" x14ac:dyDescent="0.25">
      <c r="A4" s="28" t="s">
        <v>88</v>
      </c>
      <c r="B4" s="3"/>
    </row>
    <row r="5" spans="1:8" ht="11.25" hidden="1" customHeight="1" x14ac:dyDescent="0.25">
      <c r="B5" s="3"/>
    </row>
    <row r="6" spans="1:8" ht="6" hidden="1" customHeight="1" x14ac:dyDescent="0.25">
      <c r="B6" s="3"/>
    </row>
    <row r="7" spans="1:8" hidden="1" x14ac:dyDescent="0.25">
      <c r="B7" s="3"/>
    </row>
    <row r="8" spans="1:8" s="13" customFormat="1" ht="34.5" customHeight="1" x14ac:dyDescent="0.25">
      <c r="A8" s="30" t="s">
        <v>0</v>
      </c>
      <c r="B8" s="30" t="s">
        <v>1</v>
      </c>
      <c r="C8" s="30" t="s">
        <v>2</v>
      </c>
      <c r="D8" s="30" t="s">
        <v>3</v>
      </c>
      <c r="E8" s="30" t="s">
        <v>53</v>
      </c>
      <c r="F8" s="30"/>
      <c r="G8" s="30" t="s">
        <v>5</v>
      </c>
      <c r="H8" s="30" t="s">
        <v>6</v>
      </c>
    </row>
    <row r="9" spans="1:8" s="13" customFormat="1" x14ac:dyDescent="0.25">
      <c r="A9" s="30"/>
      <c r="B9" s="30"/>
      <c r="C9" s="30"/>
      <c r="D9" s="30"/>
      <c r="E9" s="12" t="s">
        <v>7</v>
      </c>
      <c r="F9" s="12" t="s">
        <v>8</v>
      </c>
      <c r="G9" s="30"/>
      <c r="H9" s="30"/>
    </row>
    <row r="10" spans="1:8" s="13" customFormat="1" x14ac:dyDescent="0.25">
      <c r="C10" s="29"/>
      <c r="D10" s="29"/>
      <c r="E10" s="29"/>
      <c r="F10" s="29"/>
      <c r="G10" s="29"/>
      <c r="H10" s="29"/>
    </row>
    <row r="11" spans="1:8" s="13" customFormat="1" x14ac:dyDescent="0.25">
      <c r="A11" s="13">
        <v>31</v>
      </c>
      <c r="B11" s="13" t="s">
        <v>54</v>
      </c>
      <c r="C11" s="29">
        <v>1038202.11</v>
      </c>
      <c r="D11" s="29">
        <v>-1243054.8999999999</v>
      </c>
      <c r="E11" s="29">
        <v>0</v>
      </c>
      <c r="F11" s="29">
        <v>0</v>
      </c>
      <c r="G11" s="29">
        <v>0</v>
      </c>
      <c r="H11" s="29">
        <v>-204852.78999999992</v>
      </c>
    </row>
    <row r="12" spans="1:8" s="13" customFormat="1" x14ac:dyDescent="0.25">
      <c r="A12" s="13">
        <v>32</v>
      </c>
      <c r="B12" s="13" t="s">
        <v>55</v>
      </c>
      <c r="C12" s="29">
        <v>574865.75</v>
      </c>
      <c r="D12" s="29">
        <v>-2669093.6799999992</v>
      </c>
      <c r="E12" s="29">
        <v>0</v>
      </c>
      <c r="F12" s="29">
        <v>0</v>
      </c>
      <c r="G12" s="29">
        <v>0</v>
      </c>
      <c r="H12" s="29">
        <v>-2094227.9299999992</v>
      </c>
    </row>
    <row r="13" spans="1:8" s="13" customFormat="1" x14ac:dyDescent="0.25">
      <c r="A13" s="13">
        <v>33</v>
      </c>
      <c r="B13" s="13" t="s">
        <v>56</v>
      </c>
      <c r="C13" s="29">
        <v>-7516.5199999999986</v>
      </c>
      <c r="D13" s="29">
        <v>116047.43</v>
      </c>
      <c r="E13" s="29">
        <v>0</v>
      </c>
      <c r="F13" s="29">
        <v>0</v>
      </c>
      <c r="G13" s="29">
        <v>0</v>
      </c>
      <c r="H13" s="29">
        <v>108530.90999999999</v>
      </c>
    </row>
    <row r="14" spans="1:8" s="13" customFormat="1" x14ac:dyDescent="0.25">
      <c r="A14" s="13">
        <v>38</v>
      </c>
      <c r="B14" s="13" t="s">
        <v>57</v>
      </c>
      <c r="C14" s="29">
        <v>19667.919999999998</v>
      </c>
      <c r="D14" s="29">
        <v>4607.2</v>
      </c>
      <c r="E14" s="29">
        <v>0</v>
      </c>
      <c r="F14" s="29">
        <v>0</v>
      </c>
      <c r="G14" s="29">
        <v>0</v>
      </c>
      <c r="H14" s="29">
        <v>24275.119999999999</v>
      </c>
    </row>
    <row r="15" spans="1:8" s="13" customFormat="1" x14ac:dyDescent="0.25">
      <c r="A15" s="13">
        <v>39</v>
      </c>
      <c r="B15" s="13" t="s">
        <v>58</v>
      </c>
      <c r="C15" s="29">
        <v>35526.040000000008</v>
      </c>
      <c r="D15" s="29">
        <v>-4852.0800000000454</v>
      </c>
      <c r="E15" s="29">
        <v>0</v>
      </c>
      <c r="F15" s="29">
        <v>0</v>
      </c>
      <c r="G15" s="29">
        <v>0</v>
      </c>
      <c r="H15" s="29">
        <v>30673.959999999963</v>
      </c>
    </row>
    <row r="16" spans="1:8" s="13" customFormat="1" x14ac:dyDescent="0.25">
      <c r="C16" s="29"/>
      <c r="D16" s="29"/>
      <c r="E16" s="29"/>
      <c r="F16" s="29"/>
      <c r="G16" s="29"/>
      <c r="H16" s="29"/>
    </row>
    <row r="17" spans="1:8" s="13" customFormat="1" ht="15.75" thickBot="1" x14ac:dyDescent="0.3">
      <c r="A17" s="18" t="s">
        <v>24</v>
      </c>
      <c r="B17" s="19" t="s">
        <v>59</v>
      </c>
      <c r="C17" s="19">
        <f>C11+C12+C13+C14+C15</f>
        <v>1660745.2999999998</v>
      </c>
      <c r="D17" s="19">
        <f t="shared" ref="D17:H17" si="0">D11+D12+D13+D14+D15</f>
        <v>-3796346.0299999989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-2135600.7299999991</v>
      </c>
    </row>
    <row r="18" spans="1:8" s="13" customFormat="1" ht="15.75" thickTop="1" x14ac:dyDescent="0.25">
      <c r="C18" s="29"/>
      <c r="D18" s="29"/>
      <c r="E18" s="29"/>
      <c r="F18" s="29"/>
      <c r="G18" s="29"/>
      <c r="H18" s="29"/>
    </row>
    <row r="19" spans="1:8" s="13" customFormat="1" x14ac:dyDescent="0.25">
      <c r="A19" s="13">
        <v>40</v>
      </c>
      <c r="B19" s="13" t="s">
        <v>60</v>
      </c>
      <c r="C19" s="29">
        <v>0</v>
      </c>
      <c r="D19" s="29">
        <v>516472.95999999996</v>
      </c>
      <c r="E19" s="29">
        <v>0</v>
      </c>
      <c r="F19" s="29">
        <v>0</v>
      </c>
      <c r="G19" s="29">
        <v>0</v>
      </c>
      <c r="H19" s="29">
        <v>516472.95999999996</v>
      </c>
    </row>
    <row r="20" spans="1:8" s="13" customFormat="1" x14ac:dyDescent="0.25">
      <c r="A20" s="13">
        <v>41</v>
      </c>
      <c r="B20" s="13" t="s">
        <v>61</v>
      </c>
      <c r="C20" s="29">
        <v>34500</v>
      </c>
      <c r="D20" s="29">
        <v>1050977.79</v>
      </c>
      <c r="E20" s="29">
        <v>0</v>
      </c>
      <c r="F20" s="29">
        <v>0</v>
      </c>
      <c r="G20" s="29">
        <v>0</v>
      </c>
      <c r="H20" s="29">
        <v>1085477.79</v>
      </c>
    </row>
    <row r="21" spans="1:8" s="13" customFormat="1" x14ac:dyDescent="0.25">
      <c r="A21" s="13">
        <v>43</v>
      </c>
      <c r="B21" s="13" t="s">
        <v>62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</row>
    <row r="22" spans="1:8" s="13" customFormat="1" x14ac:dyDescent="0.25">
      <c r="A22" s="13">
        <v>44</v>
      </c>
      <c r="B22" s="13" t="s">
        <v>63</v>
      </c>
      <c r="C22" s="29">
        <v>0</v>
      </c>
      <c r="D22" s="29">
        <v>3781472.7199999983</v>
      </c>
      <c r="E22" s="29">
        <v>0</v>
      </c>
      <c r="F22" s="29">
        <v>0</v>
      </c>
      <c r="G22" s="29">
        <v>0</v>
      </c>
      <c r="H22" s="29">
        <v>3781472.7199999983</v>
      </c>
    </row>
    <row r="23" spans="1:8" s="13" customFormat="1" x14ac:dyDescent="0.25">
      <c r="A23" s="13">
        <v>45</v>
      </c>
      <c r="B23" s="13" t="s">
        <v>64</v>
      </c>
      <c r="C23" s="29">
        <v>-5919553.8299999963</v>
      </c>
      <c r="D23" s="29">
        <v>-108599.82999999996</v>
      </c>
      <c r="E23" s="29">
        <v>0</v>
      </c>
      <c r="F23" s="29">
        <v>0</v>
      </c>
      <c r="G23" s="29">
        <v>0</v>
      </c>
      <c r="H23" s="29">
        <v>-6028153.6599999964</v>
      </c>
    </row>
    <row r="24" spans="1:8" s="13" customFormat="1" x14ac:dyDescent="0.25">
      <c r="A24" s="13">
        <v>46</v>
      </c>
      <c r="B24" s="13" t="s">
        <v>65</v>
      </c>
      <c r="C24" s="29">
        <v>0</v>
      </c>
      <c r="D24" s="29">
        <v>263126.59000000003</v>
      </c>
      <c r="E24" s="29">
        <v>0</v>
      </c>
      <c r="F24" s="29">
        <v>0</v>
      </c>
      <c r="G24" s="29">
        <v>0</v>
      </c>
      <c r="H24" s="29">
        <v>263126.59000000003</v>
      </c>
    </row>
    <row r="25" spans="1:8" s="13" customFormat="1" x14ac:dyDescent="0.25">
      <c r="A25" s="13">
        <v>47</v>
      </c>
      <c r="B25" s="13" t="s">
        <v>66</v>
      </c>
      <c r="C25" s="29">
        <v>7800</v>
      </c>
      <c r="D25" s="29">
        <v>890974.82</v>
      </c>
      <c r="E25" s="29">
        <v>0</v>
      </c>
      <c r="F25" s="29">
        <v>0</v>
      </c>
      <c r="G25" s="29">
        <v>0</v>
      </c>
      <c r="H25" s="29">
        <v>898774.82</v>
      </c>
    </row>
    <row r="26" spans="1:8" s="13" customFormat="1" x14ac:dyDescent="0.25">
      <c r="A26" s="13">
        <v>48</v>
      </c>
      <c r="B26" s="13" t="s">
        <v>67</v>
      </c>
      <c r="C26" s="29">
        <v>121922.11</v>
      </c>
      <c r="D26" s="29">
        <v>1308924.1800000002</v>
      </c>
      <c r="E26" s="29">
        <v>0</v>
      </c>
      <c r="F26" s="29">
        <v>0</v>
      </c>
      <c r="G26" s="29">
        <v>0</v>
      </c>
      <c r="H26" s="29">
        <v>1430846.2900000003</v>
      </c>
    </row>
    <row r="27" spans="1:8" s="13" customFormat="1" x14ac:dyDescent="0.25">
      <c r="A27" s="13">
        <v>49</v>
      </c>
      <c r="B27" s="13" t="s">
        <v>68</v>
      </c>
      <c r="C27" s="29">
        <v>0</v>
      </c>
      <c r="D27" s="29">
        <v>2238060.2099999995</v>
      </c>
      <c r="E27" s="29">
        <v>0</v>
      </c>
      <c r="F27" s="29">
        <v>0</v>
      </c>
      <c r="G27" s="29">
        <v>0</v>
      </c>
      <c r="H27" s="29">
        <v>2238060.2099999995</v>
      </c>
    </row>
    <row r="28" spans="1:8" s="13" customFormat="1" x14ac:dyDescent="0.25">
      <c r="C28" s="29"/>
      <c r="D28" s="29"/>
      <c r="E28" s="29"/>
      <c r="F28" s="29"/>
      <c r="G28" s="29"/>
      <c r="H28" s="29"/>
    </row>
    <row r="29" spans="1:8" s="13" customFormat="1" ht="15.75" thickBot="1" x14ac:dyDescent="0.3">
      <c r="A29" s="18" t="s">
        <v>33</v>
      </c>
      <c r="B29" s="19" t="s">
        <v>34</v>
      </c>
      <c r="C29" s="19">
        <f>C19+C20+C21+C22+C23+C24+C25+C26+C27</f>
        <v>-5755331.719999996</v>
      </c>
      <c r="D29" s="19">
        <f t="shared" ref="D29:G29" si="1">D19+D20+D21+D22+D23+D24+D25+D26+D27</f>
        <v>9941409.4399999976</v>
      </c>
      <c r="E29" s="19">
        <f t="shared" si="1"/>
        <v>0</v>
      </c>
      <c r="F29" s="19">
        <f t="shared" si="1"/>
        <v>0</v>
      </c>
      <c r="G29" s="19">
        <f t="shared" si="1"/>
        <v>0</v>
      </c>
      <c r="H29" s="19">
        <f>C29+D29+E29+F29</f>
        <v>4186077.7200000016</v>
      </c>
    </row>
    <row r="30" spans="1:8" s="13" customFormat="1" ht="15.75" thickTop="1" x14ac:dyDescent="0.25">
      <c r="C30" s="29"/>
      <c r="D30" s="29"/>
      <c r="E30" s="29"/>
      <c r="F30" s="29"/>
      <c r="G30" s="29"/>
      <c r="H30" s="29"/>
    </row>
    <row r="31" spans="1:8" s="13" customFormat="1" x14ac:dyDescent="0.25">
      <c r="A31" s="13">
        <v>52</v>
      </c>
      <c r="B31" s="13" t="s">
        <v>86</v>
      </c>
      <c r="C31" s="29">
        <v>163348.17000000001</v>
      </c>
      <c r="D31" s="29">
        <v>0</v>
      </c>
      <c r="E31" s="29">
        <v>0</v>
      </c>
      <c r="F31" s="29">
        <v>0</v>
      </c>
      <c r="G31" s="29">
        <v>0</v>
      </c>
      <c r="H31" s="29">
        <v>163348.17000000001</v>
      </c>
    </row>
    <row r="32" spans="1:8" s="13" customFormat="1" x14ac:dyDescent="0.25">
      <c r="A32" s="13">
        <v>53</v>
      </c>
      <c r="B32" s="13" t="s">
        <v>69</v>
      </c>
      <c r="C32" s="29">
        <v>11730.39</v>
      </c>
      <c r="D32" s="29">
        <v>0</v>
      </c>
      <c r="E32" s="29">
        <v>0</v>
      </c>
      <c r="F32" s="29">
        <v>0</v>
      </c>
      <c r="G32" s="29">
        <v>0</v>
      </c>
      <c r="H32" s="29">
        <v>11730.39</v>
      </c>
    </row>
    <row r="33" spans="1:8" s="13" customFormat="1" x14ac:dyDescent="0.25">
      <c r="A33" s="13">
        <v>54</v>
      </c>
      <c r="B33" s="13" t="s">
        <v>70</v>
      </c>
      <c r="C33" s="29">
        <v>132388.13</v>
      </c>
      <c r="D33" s="29">
        <v>15272.76</v>
      </c>
      <c r="E33" s="29">
        <v>0</v>
      </c>
      <c r="F33" s="29">
        <v>0</v>
      </c>
      <c r="G33" s="29">
        <v>0</v>
      </c>
      <c r="H33" s="29">
        <v>147660.89000000001</v>
      </c>
    </row>
    <row r="34" spans="1:8" s="13" customFormat="1" x14ac:dyDescent="0.25">
      <c r="A34" s="13">
        <v>55</v>
      </c>
      <c r="B34" s="13" t="s">
        <v>71</v>
      </c>
      <c r="C34" s="29">
        <v>-113445.92</v>
      </c>
      <c r="D34" s="29">
        <v>68382.600000000006</v>
      </c>
      <c r="E34" s="29">
        <v>0</v>
      </c>
      <c r="F34" s="29">
        <v>0</v>
      </c>
      <c r="G34" s="29">
        <v>0</v>
      </c>
      <c r="H34" s="29">
        <v>-45063.319999999992</v>
      </c>
    </row>
    <row r="35" spans="1:8" s="13" customFormat="1" x14ac:dyDescent="0.25">
      <c r="A35" s="13">
        <v>59</v>
      </c>
      <c r="B35" s="13" t="s">
        <v>72</v>
      </c>
      <c r="C35" s="29">
        <v>-569.52</v>
      </c>
      <c r="D35" s="29">
        <v>705639.58</v>
      </c>
      <c r="E35" s="29">
        <v>0</v>
      </c>
      <c r="F35" s="29">
        <v>0</v>
      </c>
      <c r="G35" s="29">
        <v>0</v>
      </c>
      <c r="H35" s="29">
        <v>705070.05999999994</v>
      </c>
    </row>
    <row r="36" spans="1:8" s="13" customFormat="1" x14ac:dyDescent="0.25">
      <c r="C36" s="29"/>
      <c r="D36" s="29"/>
      <c r="E36" s="29"/>
      <c r="F36" s="29"/>
      <c r="G36" s="29"/>
      <c r="H36" s="29"/>
    </row>
    <row r="37" spans="1:8" s="13" customFormat="1" ht="15.75" thickBot="1" x14ac:dyDescent="0.3">
      <c r="A37" s="18" t="s">
        <v>73</v>
      </c>
      <c r="B37" s="19" t="s">
        <v>74</v>
      </c>
      <c r="C37" s="19">
        <f>C32+C33+C34+C35+C31</f>
        <v>193451.25000000003</v>
      </c>
      <c r="D37" s="19">
        <f t="shared" ref="D37:G37" si="2">D32+D33+D34+D35</f>
        <v>789294.94</v>
      </c>
      <c r="E37" s="19">
        <f t="shared" si="2"/>
        <v>0</v>
      </c>
      <c r="F37" s="19">
        <f t="shared" si="2"/>
        <v>0</v>
      </c>
      <c r="G37" s="19">
        <f t="shared" si="2"/>
        <v>0</v>
      </c>
      <c r="H37" s="19">
        <f>C37+D37+E37+F37</f>
        <v>982746.19</v>
      </c>
    </row>
    <row r="38" spans="1:8" s="13" customFormat="1" ht="15.75" thickTop="1" x14ac:dyDescent="0.25">
      <c r="C38" s="29"/>
      <c r="D38" s="29"/>
      <c r="E38" s="29"/>
      <c r="F38" s="29"/>
      <c r="G38" s="29"/>
      <c r="H38" s="29"/>
    </row>
    <row r="39" spans="1:8" s="13" customFormat="1" x14ac:dyDescent="0.25">
      <c r="A39" s="13">
        <v>62</v>
      </c>
      <c r="B39" s="13" t="s">
        <v>75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</row>
    <row r="40" spans="1:8" s="13" customFormat="1" x14ac:dyDescent="0.25">
      <c r="A40" s="13">
        <v>64</v>
      </c>
      <c r="B40" s="13" t="s">
        <v>76</v>
      </c>
      <c r="C40" s="29">
        <v>0</v>
      </c>
      <c r="D40" s="29">
        <v>700000</v>
      </c>
      <c r="E40" s="29">
        <v>0</v>
      </c>
      <c r="F40" s="29">
        <v>0</v>
      </c>
      <c r="G40" s="29">
        <v>0</v>
      </c>
      <c r="H40" s="29">
        <v>700000</v>
      </c>
    </row>
    <row r="41" spans="1:8" s="13" customFormat="1" x14ac:dyDescent="0.25">
      <c r="C41" s="29"/>
      <c r="D41" s="29"/>
      <c r="E41" s="29"/>
      <c r="F41" s="29"/>
      <c r="G41" s="29"/>
      <c r="H41" s="29"/>
    </row>
    <row r="42" spans="1:8" s="13" customFormat="1" ht="15.75" thickBot="1" x14ac:dyDescent="0.3">
      <c r="A42" s="18" t="s">
        <v>39</v>
      </c>
      <c r="B42" s="19" t="s">
        <v>77</v>
      </c>
      <c r="C42" s="19">
        <f>C39</f>
        <v>0</v>
      </c>
      <c r="D42" s="19">
        <f>D40</f>
        <v>700000</v>
      </c>
      <c r="E42" s="19">
        <v>0</v>
      </c>
      <c r="F42" s="19">
        <v>0</v>
      </c>
      <c r="G42" s="19">
        <v>0</v>
      </c>
      <c r="H42" s="19">
        <f>H39+H40</f>
        <v>700000</v>
      </c>
    </row>
    <row r="43" spans="1:8" s="13" customFormat="1" ht="15.75" thickTop="1" x14ac:dyDescent="0.25">
      <c r="C43" s="29"/>
      <c r="D43" s="29"/>
      <c r="E43" s="29"/>
      <c r="F43" s="29"/>
      <c r="G43" s="29"/>
      <c r="H43" s="29"/>
    </row>
    <row r="44" spans="1:8" s="13" customFormat="1" x14ac:dyDescent="0.25">
      <c r="A44" s="13">
        <v>70</v>
      </c>
      <c r="B44" s="13" t="s">
        <v>78</v>
      </c>
      <c r="C44" s="29">
        <v>0</v>
      </c>
      <c r="D44" s="29">
        <v>963031.72999999975</v>
      </c>
      <c r="E44" s="29">
        <v>0</v>
      </c>
      <c r="F44" s="29">
        <v>0</v>
      </c>
      <c r="G44" s="29">
        <v>0</v>
      </c>
      <c r="H44" s="29">
        <v>963031.72999999975</v>
      </c>
    </row>
    <row r="45" spans="1:8" s="13" customFormat="1" x14ac:dyDescent="0.25">
      <c r="A45" s="13">
        <v>71</v>
      </c>
      <c r="B45" s="13" t="s">
        <v>61</v>
      </c>
      <c r="C45" s="29">
        <v>0</v>
      </c>
      <c r="D45" s="29">
        <v>13999815.289999997</v>
      </c>
      <c r="E45" s="29">
        <v>0</v>
      </c>
      <c r="F45" s="29">
        <v>0</v>
      </c>
      <c r="G45" s="29">
        <v>0</v>
      </c>
      <c r="H45" s="29">
        <v>13999815.289999997</v>
      </c>
    </row>
    <row r="46" spans="1:8" s="13" customFormat="1" x14ac:dyDescent="0.25">
      <c r="A46" s="13">
        <v>74</v>
      </c>
      <c r="B46" s="13" t="s">
        <v>63</v>
      </c>
      <c r="C46" s="29">
        <v>0</v>
      </c>
      <c r="D46" s="29">
        <v>525521.61</v>
      </c>
      <c r="E46" s="29">
        <v>0</v>
      </c>
      <c r="F46" s="29">
        <v>0</v>
      </c>
      <c r="G46" s="29">
        <v>0</v>
      </c>
      <c r="H46" s="29">
        <v>525521.61</v>
      </c>
    </row>
    <row r="47" spans="1:8" s="13" customFormat="1" x14ac:dyDescent="0.25">
      <c r="A47" s="13">
        <v>75</v>
      </c>
      <c r="B47" s="13" t="s">
        <v>64</v>
      </c>
      <c r="C47" s="29">
        <v>0</v>
      </c>
      <c r="D47" s="29">
        <v>4050397.2099999995</v>
      </c>
      <c r="E47" s="29">
        <v>0</v>
      </c>
      <c r="F47" s="29">
        <v>0</v>
      </c>
      <c r="G47" s="29">
        <v>0</v>
      </c>
      <c r="H47" s="29">
        <v>4050397.2099999995</v>
      </c>
    </row>
    <row r="48" spans="1:8" s="13" customFormat="1" x14ac:dyDescent="0.25">
      <c r="A48" s="13">
        <v>76</v>
      </c>
      <c r="B48" s="13" t="s">
        <v>65</v>
      </c>
      <c r="C48" s="29">
        <v>0</v>
      </c>
      <c r="D48" s="29">
        <v>1875.48</v>
      </c>
      <c r="E48" s="29">
        <v>0</v>
      </c>
      <c r="F48" s="29">
        <v>0</v>
      </c>
      <c r="G48" s="29">
        <v>0</v>
      </c>
      <c r="H48" s="29">
        <v>1875.48</v>
      </c>
    </row>
    <row r="49" spans="1:8" s="13" customFormat="1" x14ac:dyDescent="0.25">
      <c r="A49" s="13">
        <v>77</v>
      </c>
      <c r="B49" s="13" t="s">
        <v>79</v>
      </c>
      <c r="C49" s="29">
        <v>0</v>
      </c>
      <c r="D49" s="29">
        <v>-235897.41</v>
      </c>
      <c r="E49" s="29">
        <v>0</v>
      </c>
      <c r="F49" s="29">
        <v>0</v>
      </c>
      <c r="G49" s="29">
        <v>0</v>
      </c>
      <c r="H49" s="29">
        <v>-235897.41</v>
      </c>
    </row>
    <row r="50" spans="1:8" s="13" customFormat="1" x14ac:dyDescent="0.25">
      <c r="A50" s="13">
        <v>78</v>
      </c>
      <c r="B50" s="13" t="s">
        <v>67</v>
      </c>
      <c r="C50" s="29">
        <v>0</v>
      </c>
      <c r="D50" s="29">
        <v>333126.52</v>
      </c>
      <c r="E50" s="29">
        <v>0</v>
      </c>
      <c r="F50" s="29">
        <v>0</v>
      </c>
      <c r="G50" s="29">
        <v>0</v>
      </c>
      <c r="H50" s="29">
        <v>333126.52</v>
      </c>
    </row>
    <row r="51" spans="1:8" s="13" customFormat="1" x14ac:dyDescent="0.25">
      <c r="A51" s="13">
        <v>79</v>
      </c>
      <c r="B51" s="13" t="s">
        <v>80</v>
      </c>
      <c r="C51" s="29">
        <v>0</v>
      </c>
      <c r="D51" s="29">
        <v>8472445.8599999994</v>
      </c>
      <c r="E51" s="29">
        <v>0</v>
      </c>
      <c r="F51" s="29">
        <v>0</v>
      </c>
      <c r="G51" s="29">
        <v>0</v>
      </c>
      <c r="H51" s="29">
        <v>8472445.8599999994</v>
      </c>
    </row>
    <row r="52" spans="1:8" s="13" customFormat="1" x14ac:dyDescent="0.25">
      <c r="C52" s="29"/>
      <c r="D52" s="29"/>
      <c r="E52" s="29"/>
      <c r="F52" s="29"/>
      <c r="G52" s="29"/>
      <c r="H52" s="29"/>
    </row>
    <row r="53" spans="1:8" s="13" customFormat="1" ht="15.75" thickBot="1" x14ac:dyDescent="0.3">
      <c r="A53" s="18" t="s">
        <v>43</v>
      </c>
      <c r="B53" s="19" t="s">
        <v>44</v>
      </c>
      <c r="C53" s="19">
        <f t="shared" ref="C53:G53" si="3">C44+C45+C46+C47+C48+C49+C50+C51</f>
        <v>0</v>
      </c>
      <c r="D53" s="19">
        <f t="shared" si="3"/>
        <v>28110316.289999995</v>
      </c>
      <c r="E53" s="19">
        <f t="shared" si="3"/>
        <v>0</v>
      </c>
      <c r="F53" s="19">
        <f t="shared" si="3"/>
        <v>0</v>
      </c>
      <c r="G53" s="19">
        <f t="shared" si="3"/>
        <v>0</v>
      </c>
      <c r="H53" s="19">
        <f>H44+H45+H46+H47+H48+H49+H50+H51</f>
        <v>28110316.289999995</v>
      </c>
    </row>
    <row r="54" spans="1:8" s="13" customFormat="1" ht="15.75" thickTop="1" x14ac:dyDescent="0.25">
      <c r="C54" s="29"/>
      <c r="D54" s="29"/>
      <c r="E54" s="29"/>
      <c r="F54" s="29"/>
      <c r="G54" s="29"/>
      <c r="H54" s="29"/>
    </row>
    <row r="55" spans="1:8" s="13" customFormat="1" x14ac:dyDescent="0.25">
      <c r="A55" s="13">
        <v>87</v>
      </c>
      <c r="B55" s="13" t="s">
        <v>81</v>
      </c>
      <c r="C55" s="29">
        <v>0</v>
      </c>
      <c r="D55" s="29">
        <v>0</v>
      </c>
      <c r="E55" s="29">
        <v>0</v>
      </c>
      <c r="F55" s="29">
        <v>0</v>
      </c>
      <c r="G55" s="29">
        <v>114820024.43000001</v>
      </c>
      <c r="H55" s="29">
        <v>114820024.43000001</v>
      </c>
    </row>
    <row r="56" spans="1:8" s="13" customFormat="1" x14ac:dyDescent="0.25">
      <c r="C56" s="29"/>
      <c r="D56" s="29"/>
      <c r="E56" s="29"/>
      <c r="F56" s="29"/>
      <c r="G56" s="29"/>
      <c r="H56" s="29"/>
    </row>
    <row r="57" spans="1:8" s="13" customFormat="1" ht="15.75" thickBot="1" x14ac:dyDescent="0.3">
      <c r="A57" s="18" t="s">
        <v>47</v>
      </c>
      <c r="B57" s="19" t="s">
        <v>82</v>
      </c>
      <c r="C57" s="19">
        <f t="shared" ref="C57:G57" si="4">C55</f>
        <v>0</v>
      </c>
      <c r="D57" s="19">
        <f t="shared" si="4"/>
        <v>0</v>
      </c>
      <c r="E57" s="19">
        <f t="shared" si="4"/>
        <v>0</v>
      </c>
      <c r="F57" s="19">
        <f t="shared" si="4"/>
        <v>0</v>
      </c>
      <c r="G57" s="19">
        <f t="shared" si="4"/>
        <v>114820024.43000001</v>
      </c>
      <c r="H57" s="19">
        <f>H55</f>
        <v>114820024.43000001</v>
      </c>
    </row>
    <row r="58" spans="1:8" s="13" customFormat="1" ht="15.75" thickTop="1" x14ac:dyDescent="0.25">
      <c r="C58" s="29"/>
      <c r="D58" s="29"/>
      <c r="E58" s="29"/>
      <c r="F58" s="29"/>
      <c r="G58" s="29"/>
      <c r="H58" s="29"/>
    </row>
    <row r="59" spans="1:8" s="13" customFormat="1" x14ac:dyDescent="0.25">
      <c r="A59" s="13">
        <v>91</v>
      </c>
      <c r="B59" s="13" t="s">
        <v>83</v>
      </c>
      <c r="C59" s="29">
        <v>0</v>
      </c>
      <c r="D59" s="29">
        <v>1099007.19</v>
      </c>
      <c r="E59" s="29">
        <v>0</v>
      </c>
      <c r="F59" s="29">
        <v>0</v>
      </c>
      <c r="G59" s="29">
        <v>0</v>
      </c>
      <c r="H59" s="29">
        <v>1099007.19</v>
      </c>
    </row>
    <row r="60" spans="1:8" s="13" customFormat="1" x14ac:dyDescent="0.25">
      <c r="C60" s="29"/>
      <c r="D60" s="29"/>
      <c r="E60" s="29"/>
      <c r="F60" s="29"/>
      <c r="G60" s="29"/>
      <c r="H60" s="29"/>
    </row>
    <row r="61" spans="1:8" s="13" customFormat="1" ht="15.75" thickBot="1" x14ac:dyDescent="0.3">
      <c r="A61" s="18" t="s">
        <v>84</v>
      </c>
      <c r="B61" s="19" t="s">
        <v>51</v>
      </c>
      <c r="C61" s="19">
        <v>0</v>
      </c>
      <c r="D61" s="19">
        <f>D59</f>
        <v>1099007.19</v>
      </c>
      <c r="E61" s="19">
        <v>0</v>
      </c>
      <c r="F61" s="19">
        <v>0</v>
      </c>
      <c r="G61" s="19">
        <v>0</v>
      </c>
      <c r="H61" s="19">
        <f>H59</f>
        <v>1099007.19</v>
      </c>
    </row>
    <row r="62" spans="1:8" s="13" customFormat="1" ht="15.75" thickTop="1" x14ac:dyDescent="0.25">
      <c r="B62" s="29"/>
      <c r="C62" s="29"/>
      <c r="D62" s="29"/>
      <c r="E62" s="29"/>
      <c r="F62" s="29"/>
      <c r="G62" s="29"/>
      <c r="H62" s="29"/>
    </row>
    <row r="63" spans="1:8" s="13" customFormat="1" ht="21" customHeight="1" x14ac:dyDescent="0.25">
      <c r="A63" s="25" t="s">
        <v>85</v>
      </c>
      <c r="B63" s="25"/>
      <c r="C63" s="26">
        <f>C17+C29+C37+C53+C42</f>
        <v>-3901135.1699999962</v>
      </c>
      <c r="D63" s="26">
        <f>D17+D29+D37+D53+D61+D42</f>
        <v>36843681.829999991</v>
      </c>
      <c r="E63" s="26">
        <f>E17+E29+E37+E53</f>
        <v>0</v>
      </c>
      <c r="F63" s="26">
        <f>F17+F29+F37+F53</f>
        <v>0</v>
      </c>
      <c r="G63" s="26">
        <f>G17+G29+G37+G53+G57</f>
        <v>114820024.43000001</v>
      </c>
      <c r="H63" s="26">
        <f>H17+H29+H37+H53+H57+H61+H42</f>
        <v>147762571.09</v>
      </c>
    </row>
    <row r="64" spans="1:8" x14ac:dyDescent="0.25">
      <c r="C64" s="9"/>
      <c r="D64" s="1"/>
      <c r="E64" s="1"/>
      <c r="F64" s="1"/>
      <c r="G64" s="1"/>
      <c r="H64" s="1"/>
    </row>
    <row r="65" spans="3:8" x14ac:dyDescent="0.25">
      <c r="C65" s="1"/>
      <c r="D65" s="1"/>
      <c r="E65" s="1"/>
      <c r="F65" s="1"/>
      <c r="G65" s="1"/>
      <c r="H65" s="1"/>
    </row>
    <row r="66" spans="3:8" x14ac:dyDescent="0.25">
      <c r="C66" s="1"/>
      <c r="D66" s="1"/>
      <c r="E66" s="1"/>
      <c r="F66" s="1"/>
      <c r="G66" s="1"/>
      <c r="H66" s="1"/>
    </row>
    <row r="67" spans="3:8" x14ac:dyDescent="0.25">
      <c r="C67" s="1"/>
      <c r="D67" s="1"/>
      <c r="E67" s="1"/>
      <c r="F67" s="1"/>
      <c r="G67" s="1"/>
      <c r="H67" s="1"/>
    </row>
    <row r="68" spans="3:8" x14ac:dyDescent="0.25">
      <c r="C68" s="1"/>
    </row>
    <row r="69" spans="3:8" x14ac:dyDescent="0.25">
      <c r="C69" s="1"/>
      <c r="D69" s="1"/>
      <c r="E69" s="1"/>
      <c r="F69" s="1"/>
      <c r="G69" s="9"/>
      <c r="H69" s="1"/>
    </row>
  </sheetData>
  <mergeCells count="7">
    <mergeCell ref="H8:H9"/>
    <mergeCell ref="E8:F8"/>
    <mergeCell ref="A8:A9"/>
    <mergeCell ref="B8:B9"/>
    <mergeCell ref="C8:C9"/>
    <mergeCell ref="D8:D9"/>
    <mergeCell ref="G8:G9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64"/>
  <sheetViews>
    <sheetView showGridLines="0" topLeftCell="A49" zoomScaleNormal="100" workbookViewId="0">
      <selection activeCell="D66" sqref="D66"/>
    </sheetView>
  </sheetViews>
  <sheetFormatPr defaultColWidth="16.140625" defaultRowHeight="15" x14ac:dyDescent="0.25"/>
  <cols>
    <col min="1" max="1" width="13.85546875" customWidth="1"/>
    <col min="2" max="2" width="46.42578125" customWidth="1"/>
    <col min="3" max="3" width="13.85546875" style="1" bestFit="1" customWidth="1"/>
    <col min="4" max="4" width="14.5703125" style="1" customWidth="1"/>
    <col min="5" max="5" width="18.5703125" style="1" customWidth="1"/>
    <col min="6" max="6" width="16.140625" style="1" bestFit="1" customWidth="1"/>
    <col min="7" max="7" width="14.5703125" style="1" bestFit="1" customWidth="1"/>
    <col min="8" max="8" width="16.42578125" style="1" customWidth="1"/>
    <col min="9" max="9" width="7.42578125" customWidth="1"/>
    <col min="10" max="10" width="20.140625" hidden="1" customWidth="1"/>
    <col min="11" max="11" width="1.28515625" customWidth="1"/>
    <col min="12" max="13" width="16.140625" customWidth="1"/>
  </cols>
  <sheetData>
    <row r="1" spans="1:9" x14ac:dyDescent="0.25">
      <c r="I1" s="10"/>
    </row>
    <row r="2" spans="1:9" ht="18.75" x14ac:dyDescent="0.3">
      <c r="A2" s="27" t="s">
        <v>87</v>
      </c>
      <c r="I2" s="10"/>
    </row>
    <row r="3" spans="1:9" x14ac:dyDescent="0.25">
      <c r="A3" s="2"/>
      <c r="I3" s="10"/>
    </row>
    <row r="4" spans="1:9" x14ac:dyDescent="0.25">
      <c r="A4" s="28" t="s">
        <v>88</v>
      </c>
      <c r="I4" s="10"/>
    </row>
    <row r="5" spans="1:9" ht="45" x14ac:dyDescent="0.25">
      <c r="A5" s="12" t="s">
        <v>0</v>
      </c>
      <c r="B5" s="12" t="s">
        <v>1</v>
      </c>
      <c r="C5" s="12" t="s">
        <v>2</v>
      </c>
      <c r="D5" s="12" t="s">
        <v>3</v>
      </c>
      <c r="E5" s="30" t="s">
        <v>4</v>
      </c>
      <c r="F5" s="30"/>
      <c r="G5" s="12" t="s">
        <v>5</v>
      </c>
      <c r="H5" s="12" t="s">
        <v>6</v>
      </c>
      <c r="I5" s="11"/>
    </row>
    <row r="6" spans="1:9" s="13" customFormat="1" x14ac:dyDescent="0.25">
      <c r="A6" s="12"/>
      <c r="B6" s="12"/>
      <c r="C6" s="12"/>
      <c r="D6" s="12"/>
      <c r="E6" s="12" t="s">
        <v>7</v>
      </c>
      <c r="F6" s="12" t="s">
        <v>8</v>
      </c>
      <c r="G6" s="12"/>
      <c r="H6" s="12"/>
    </row>
    <row r="7" spans="1:9" s="13" customFormat="1" x14ac:dyDescent="0.25">
      <c r="A7" s="14"/>
      <c r="B7" s="15"/>
      <c r="C7" s="16"/>
      <c r="D7" s="16"/>
      <c r="E7" s="16"/>
      <c r="F7" s="16"/>
      <c r="G7" s="17"/>
      <c r="H7" s="16"/>
    </row>
    <row r="8" spans="1:9" s="13" customFormat="1" x14ac:dyDescent="0.25">
      <c r="A8" s="14"/>
      <c r="B8" s="15"/>
      <c r="C8" s="16"/>
      <c r="D8" s="16"/>
      <c r="E8" s="16"/>
      <c r="F8" s="16"/>
      <c r="G8" s="17"/>
      <c r="H8" s="16"/>
    </row>
    <row r="9" spans="1:9" s="13" customFormat="1" x14ac:dyDescent="0.25">
      <c r="A9" s="14">
        <v>12</v>
      </c>
      <c r="B9" s="15" t="s">
        <v>9</v>
      </c>
      <c r="C9" s="16">
        <v>-1627996.89</v>
      </c>
      <c r="D9" s="16">
        <v>0</v>
      </c>
      <c r="E9" s="16">
        <v>1711052.4500000002</v>
      </c>
      <c r="F9" s="16">
        <v>-1559329.61</v>
      </c>
      <c r="G9" s="17">
        <v>0</v>
      </c>
      <c r="H9" s="16">
        <v>-1476274.0499999998</v>
      </c>
    </row>
    <row r="10" spans="1:9" s="13" customFormat="1" x14ac:dyDescent="0.25">
      <c r="A10" s="14">
        <v>13</v>
      </c>
      <c r="B10" s="15" t="s">
        <v>10</v>
      </c>
      <c r="C10" s="16">
        <v>209997.19</v>
      </c>
      <c r="D10" s="16">
        <v>0</v>
      </c>
      <c r="E10" s="16">
        <v>11874106.379999999</v>
      </c>
      <c r="F10" s="16">
        <v>-9442340.5899999999</v>
      </c>
      <c r="G10" s="17">
        <v>0</v>
      </c>
      <c r="H10" s="16">
        <v>2641762.9799999986</v>
      </c>
    </row>
    <row r="11" spans="1:9" s="13" customFormat="1" x14ac:dyDescent="0.25">
      <c r="A11" s="14">
        <v>15</v>
      </c>
      <c r="B11" s="15" t="s">
        <v>11</v>
      </c>
      <c r="C11" s="16">
        <v>-2025.83</v>
      </c>
      <c r="D11" s="17">
        <v>0</v>
      </c>
      <c r="E11" s="16">
        <v>73449.789999999994</v>
      </c>
      <c r="F11" s="16">
        <v>-722867.98</v>
      </c>
      <c r="G11" s="17">
        <v>0</v>
      </c>
      <c r="H11" s="16">
        <v>-651444.02</v>
      </c>
    </row>
    <row r="12" spans="1:9" s="13" customFormat="1" x14ac:dyDescent="0.25">
      <c r="A12" s="14">
        <v>16</v>
      </c>
      <c r="B12" s="15" t="s">
        <v>12</v>
      </c>
      <c r="C12" s="16">
        <v>435429.52</v>
      </c>
      <c r="D12" s="16">
        <v>0</v>
      </c>
      <c r="E12" s="16">
        <v>2732819.0500000007</v>
      </c>
      <c r="F12" s="16">
        <v>-2098941.620000001</v>
      </c>
      <c r="G12" s="17">
        <v>0</v>
      </c>
      <c r="H12" s="16">
        <v>1069306.9499999997</v>
      </c>
    </row>
    <row r="13" spans="1:9" s="13" customFormat="1" x14ac:dyDescent="0.25">
      <c r="A13" s="14"/>
      <c r="B13" s="15"/>
      <c r="C13" s="16"/>
      <c r="D13" s="16"/>
      <c r="E13" s="16"/>
      <c r="F13" s="16"/>
      <c r="G13" s="17"/>
      <c r="H13" s="16"/>
    </row>
    <row r="14" spans="1:9" s="13" customFormat="1" ht="15.75" thickBot="1" x14ac:dyDescent="0.3">
      <c r="A14" s="18" t="s">
        <v>13</v>
      </c>
      <c r="B14" s="19" t="s">
        <v>14</v>
      </c>
      <c r="C14" s="19">
        <f>SUM(C9:C13)</f>
        <v>-984596.01</v>
      </c>
      <c r="D14" s="19">
        <f>SUM(D9:D13)</f>
        <v>0</v>
      </c>
      <c r="E14" s="19">
        <f>SUM(E9:E13)</f>
        <v>16391427.669999998</v>
      </c>
      <c r="F14" s="19">
        <f>SUM(F9:F13)</f>
        <v>-13823479.800000001</v>
      </c>
      <c r="G14" s="19">
        <v>0</v>
      </c>
      <c r="H14" s="19">
        <f>C14+D14+E14+F14+G14</f>
        <v>1583351.8599999975</v>
      </c>
    </row>
    <row r="15" spans="1:9" s="13" customFormat="1" ht="15.75" thickTop="1" x14ac:dyDescent="0.25">
      <c r="A15" s="14"/>
      <c r="B15" s="15"/>
      <c r="C15" s="17"/>
      <c r="D15" s="20"/>
      <c r="E15" s="16"/>
      <c r="F15" s="16"/>
      <c r="G15" s="17"/>
      <c r="H15" s="16"/>
    </row>
    <row r="16" spans="1:9" s="13" customFormat="1" x14ac:dyDescent="0.25">
      <c r="A16" s="14">
        <v>20</v>
      </c>
      <c r="B16" s="15" t="s">
        <v>15</v>
      </c>
      <c r="C16" s="20">
        <v>0</v>
      </c>
      <c r="D16" s="20">
        <v>0</v>
      </c>
      <c r="E16" s="21">
        <v>253918.64</v>
      </c>
      <c r="F16" s="21">
        <v>-11594.45</v>
      </c>
      <c r="G16" s="21">
        <v>5594.81</v>
      </c>
      <c r="H16" s="16">
        <v>247919</v>
      </c>
    </row>
    <row r="17" spans="1:8" s="13" customFormat="1" x14ac:dyDescent="0.25">
      <c r="A17" s="14">
        <v>21</v>
      </c>
      <c r="B17" s="15" t="s">
        <v>16</v>
      </c>
      <c r="C17" s="20">
        <v>0</v>
      </c>
      <c r="D17" s="20">
        <v>0</v>
      </c>
      <c r="E17" s="16">
        <v>3913089.73</v>
      </c>
      <c r="F17" s="16">
        <v>-3280611.03</v>
      </c>
      <c r="G17" s="16">
        <v>129708.94</v>
      </c>
      <c r="H17" s="16">
        <v>762187.64000000013</v>
      </c>
    </row>
    <row r="18" spans="1:8" s="13" customFormat="1" x14ac:dyDescent="0.25">
      <c r="A18" s="14">
        <v>22</v>
      </c>
      <c r="B18" s="15" t="s">
        <v>17</v>
      </c>
      <c r="C18" s="22">
        <v>-2228827.5600000005</v>
      </c>
      <c r="D18" s="21">
        <v>7109941.4500000002</v>
      </c>
      <c r="E18" s="16">
        <v>289696080.19999993</v>
      </c>
      <c r="F18" s="16">
        <v>-300344821.09000003</v>
      </c>
      <c r="G18" s="22">
        <v>61515654.07</v>
      </c>
      <c r="H18" s="16">
        <v>55748027.069999881</v>
      </c>
    </row>
    <row r="19" spans="1:8" s="13" customFormat="1" x14ac:dyDescent="0.25">
      <c r="A19" s="14">
        <v>23</v>
      </c>
      <c r="B19" s="15" t="s">
        <v>18</v>
      </c>
      <c r="C19" s="17">
        <v>0</v>
      </c>
      <c r="D19" s="20">
        <v>0</v>
      </c>
      <c r="E19" s="16">
        <v>594859.98</v>
      </c>
      <c r="F19" s="16">
        <v>-3975.86</v>
      </c>
      <c r="G19" s="16">
        <v>48381.27</v>
      </c>
      <c r="H19" s="16">
        <v>639265.39</v>
      </c>
    </row>
    <row r="20" spans="1:8" s="13" customFormat="1" x14ac:dyDescent="0.25">
      <c r="A20" s="14">
        <v>24</v>
      </c>
      <c r="B20" s="15" t="s">
        <v>19</v>
      </c>
      <c r="C20" s="17">
        <v>0</v>
      </c>
      <c r="D20" s="20">
        <v>0</v>
      </c>
      <c r="E20" s="16">
        <v>282700.71999999997</v>
      </c>
      <c r="F20" s="16">
        <v>-116725.23</v>
      </c>
      <c r="G20" s="17">
        <v>8646.51</v>
      </c>
      <c r="H20" s="16">
        <v>174622</v>
      </c>
    </row>
    <row r="21" spans="1:8" s="13" customFormat="1" x14ac:dyDescent="0.25">
      <c r="A21" s="14"/>
      <c r="B21" s="15"/>
      <c r="C21" s="17"/>
      <c r="D21" s="20"/>
      <c r="E21" s="16"/>
      <c r="F21" s="16"/>
      <c r="G21" s="17"/>
      <c r="H21" s="16"/>
    </row>
    <row r="22" spans="1:8" s="13" customFormat="1" ht="15.75" thickBot="1" x14ac:dyDescent="0.3">
      <c r="A22" s="18" t="s">
        <v>20</v>
      </c>
      <c r="B22" s="19" t="s">
        <v>21</v>
      </c>
      <c r="C22" s="19">
        <f>C18</f>
        <v>-2228827.5600000005</v>
      </c>
      <c r="D22" s="19">
        <f>D18</f>
        <v>7109941.4500000002</v>
      </c>
      <c r="E22" s="19">
        <f>E16+E17+E18+E19+E20</f>
        <v>294740649.26999998</v>
      </c>
      <c r="F22" s="19">
        <f>F16+F17+F18+F19+F20</f>
        <v>-303757727.66000009</v>
      </c>
      <c r="G22" s="19">
        <f>G16+G17+G18+G19+G20</f>
        <v>61707985.600000001</v>
      </c>
      <c r="H22" s="19">
        <f>C22+D22+E22+F22+G22</f>
        <v>57572021.099999882</v>
      </c>
    </row>
    <row r="23" spans="1:8" s="13" customFormat="1" ht="15.75" thickTop="1" x14ac:dyDescent="0.25">
      <c r="A23" s="14"/>
      <c r="B23" s="15"/>
      <c r="C23" s="17"/>
      <c r="D23" s="20"/>
      <c r="E23" s="17"/>
      <c r="F23" s="20"/>
      <c r="G23" s="17"/>
      <c r="H23" s="17"/>
    </row>
    <row r="24" spans="1:8" s="13" customFormat="1" x14ac:dyDescent="0.25">
      <c r="A24" s="14">
        <v>31</v>
      </c>
      <c r="B24" s="15" t="s">
        <v>22</v>
      </c>
      <c r="C24" s="16">
        <v>-153075.47</v>
      </c>
      <c r="D24" s="20">
        <v>0</v>
      </c>
      <c r="E24" s="21">
        <v>13000</v>
      </c>
      <c r="F24" s="21">
        <v>-13000</v>
      </c>
      <c r="G24" s="20">
        <v>0</v>
      </c>
      <c r="H24" s="16">
        <v>-153075.47</v>
      </c>
    </row>
    <row r="25" spans="1:8" s="13" customFormat="1" x14ac:dyDescent="0.25">
      <c r="A25" s="14">
        <v>35</v>
      </c>
      <c r="B25" s="15" t="s">
        <v>23</v>
      </c>
      <c r="C25" s="16">
        <v>-40210.53</v>
      </c>
      <c r="D25" s="20">
        <v>0</v>
      </c>
      <c r="E25" s="16">
        <v>210328.34</v>
      </c>
      <c r="F25" s="16">
        <v>-210328.34</v>
      </c>
      <c r="G25" s="20">
        <v>0</v>
      </c>
      <c r="H25" s="16">
        <v>-40210.53</v>
      </c>
    </row>
    <row r="26" spans="1:8" s="13" customFormat="1" x14ac:dyDescent="0.25">
      <c r="A26" s="14"/>
      <c r="B26" s="15"/>
      <c r="C26" s="17"/>
      <c r="D26" s="20"/>
      <c r="E26" s="17"/>
      <c r="F26" s="20"/>
      <c r="G26" s="17"/>
      <c r="H26" s="17"/>
    </row>
    <row r="27" spans="1:8" s="13" customFormat="1" ht="15.75" thickBot="1" x14ac:dyDescent="0.3">
      <c r="A27" s="18" t="s">
        <v>24</v>
      </c>
      <c r="B27" s="19" t="s">
        <v>25</v>
      </c>
      <c r="C27" s="19">
        <f>C25+C24</f>
        <v>-193286</v>
      </c>
      <c r="D27" s="19">
        <v>0</v>
      </c>
      <c r="E27" s="19">
        <f>E24+E25</f>
        <v>223328.34</v>
      </c>
      <c r="F27" s="19">
        <f>F24+F25</f>
        <v>-223328.34</v>
      </c>
      <c r="G27" s="19">
        <f>G24+G25</f>
        <v>0</v>
      </c>
      <c r="H27" s="19">
        <f>C27+D27+E27+F27+G27</f>
        <v>-193286</v>
      </c>
    </row>
    <row r="28" spans="1:8" s="13" customFormat="1" ht="15.75" thickTop="1" x14ac:dyDescent="0.25">
      <c r="A28" s="14"/>
      <c r="B28" s="15"/>
      <c r="C28" s="17"/>
      <c r="D28" s="20"/>
      <c r="E28" s="17"/>
      <c r="F28" s="20"/>
      <c r="G28" s="17"/>
      <c r="H28" s="17"/>
    </row>
    <row r="29" spans="1:8" s="13" customFormat="1" x14ac:dyDescent="0.25">
      <c r="A29" s="14">
        <v>40</v>
      </c>
      <c r="B29" s="15" t="s">
        <v>26</v>
      </c>
      <c r="C29" s="20">
        <v>0</v>
      </c>
      <c r="D29" s="20">
        <v>0</v>
      </c>
      <c r="E29" s="16">
        <v>0</v>
      </c>
      <c r="F29" s="17">
        <v>0</v>
      </c>
      <c r="G29" s="20">
        <v>0</v>
      </c>
      <c r="H29" s="16">
        <v>0</v>
      </c>
    </row>
    <row r="30" spans="1:8" s="13" customFormat="1" x14ac:dyDescent="0.25">
      <c r="A30" s="14">
        <v>41</v>
      </c>
      <c r="B30" s="15" t="s">
        <v>27</v>
      </c>
      <c r="C30" s="21">
        <v>0</v>
      </c>
      <c r="D30" s="20">
        <v>0</v>
      </c>
      <c r="E30" s="16">
        <v>0</v>
      </c>
      <c r="F30" s="16">
        <v>0</v>
      </c>
      <c r="G30" s="20">
        <v>0</v>
      </c>
      <c r="H30" s="16">
        <v>0</v>
      </c>
    </row>
    <row r="31" spans="1:8" s="13" customFormat="1" x14ac:dyDescent="0.25">
      <c r="A31" s="14">
        <v>44</v>
      </c>
      <c r="B31" s="15" t="s">
        <v>28</v>
      </c>
      <c r="C31" s="20">
        <v>-323730.96999999997</v>
      </c>
      <c r="D31" s="20">
        <v>0</v>
      </c>
      <c r="E31" s="16">
        <v>574391.47</v>
      </c>
      <c r="F31" s="16">
        <v>-503024.50000000006</v>
      </c>
      <c r="G31" s="20">
        <v>0</v>
      </c>
      <c r="H31" s="16">
        <v>-252364.00000000006</v>
      </c>
    </row>
    <row r="32" spans="1:8" s="13" customFormat="1" x14ac:dyDescent="0.25">
      <c r="A32" s="14">
        <v>46</v>
      </c>
      <c r="B32" s="15" t="s">
        <v>29</v>
      </c>
      <c r="C32" s="16">
        <v>0</v>
      </c>
      <c r="D32" s="16">
        <v>0</v>
      </c>
      <c r="E32" s="16">
        <v>269514.09999999998</v>
      </c>
      <c r="F32" s="21">
        <v>-134757.05000000005</v>
      </c>
      <c r="G32" s="17">
        <v>0</v>
      </c>
      <c r="H32" s="16">
        <v>134757.04999999993</v>
      </c>
    </row>
    <row r="33" spans="1:8" s="13" customFormat="1" x14ac:dyDescent="0.25">
      <c r="A33" s="14">
        <v>47</v>
      </c>
      <c r="B33" s="15" t="s">
        <v>30</v>
      </c>
      <c r="C33" s="17">
        <v>0</v>
      </c>
      <c r="D33" s="17">
        <v>0</v>
      </c>
      <c r="E33" s="16">
        <v>0</v>
      </c>
      <c r="F33" s="20">
        <v>0</v>
      </c>
      <c r="G33" s="17">
        <v>0</v>
      </c>
      <c r="H33" s="16">
        <v>0</v>
      </c>
    </row>
    <row r="34" spans="1:8" s="13" customFormat="1" x14ac:dyDescent="0.25">
      <c r="A34" s="14">
        <v>48</v>
      </c>
      <c r="B34" s="15" t="s">
        <v>31</v>
      </c>
      <c r="C34" s="20">
        <v>-170694.05</v>
      </c>
      <c r="D34" s="20">
        <v>-211891.67</v>
      </c>
      <c r="E34" s="17">
        <v>2046609.52</v>
      </c>
      <c r="F34" s="17">
        <v>-679275.46000000008</v>
      </c>
      <c r="G34" s="20">
        <v>0</v>
      </c>
      <c r="H34" s="17">
        <v>984748.34</v>
      </c>
    </row>
    <row r="35" spans="1:8" s="13" customFormat="1" x14ac:dyDescent="0.25">
      <c r="A35" s="14">
        <v>49</v>
      </c>
      <c r="B35" s="15" t="s">
        <v>32</v>
      </c>
      <c r="C35" s="17">
        <v>0</v>
      </c>
      <c r="D35" s="20">
        <v>0</v>
      </c>
      <c r="E35" s="17">
        <v>0</v>
      </c>
      <c r="F35" s="20">
        <v>0</v>
      </c>
      <c r="G35" s="17">
        <v>0</v>
      </c>
      <c r="H35" s="17">
        <v>0</v>
      </c>
    </row>
    <row r="36" spans="1:8" s="13" customFormat="1" x14ac:dyDescent="0.25">
      <c r="A36" s="14"/>
      <c r="B36" s="15"/>
      <c r="C36" s="17"/>
      <c r="D36" s="20"/>
      <c r="E36" s="17"/>
      <c r="F36" s="20"/>
      <c r="G36" s="17"/>
      <c r="H36" s="17"/>
    </row>
    <row r="37" spans="1:8" s="13" customFormat="1" ht="15.75" thickBot="1" x14ac:dyDescent="0.3">
      <c r="A37" s="18" t="s">
        <v>33</v>
      </c>
      <c r="B37" s="19" t="s">
        <v>34</v>
      </c>
      <c r="C37" s="19">
        <f>C29+C30+C31+C32+C33+C34</f>
        <v>-494425.01999999996</v>
      </c>
      <c r="D37" s="19">
        <f>D29+D30+D31+D32+D33+D34</f>
        <v>-211891.67</v>
      </c>
      <c r="E37" s="19">
        <f>SUM(E29:E36)</f>
        <v>2890515.09</v>
      </c>
      <c r="F37" s="19">
        <f>F29+F30+F31+F32+F33+F34</f>
        <v>-1317057.0100000002</v>
      </c>
      <c r="G37" s="19">
        <f>G29+G30+G31+G32+G33+G34</f>
        <v>0</v>
      </c>
      <c r="H37" s="19">
        <f t="shared" ref="H37" si="0">C37+D37+E37+F37+G37</f>
        <v>867141.38999999966</v>
      </c>
    </row>
    <row r="38" spans="1:8" s="13" customFormat="1" ht="15.75" thickTop="1" x14ac:dyDescent="0.25">
      <c r="A38" s="14"/>
      <c r="B38" s="15"/>
      <c r="C38" s="17"/>
      <c r="D38" s="20"/>
      <c r="E38" s="17"/>
      <c r="F38" s="20"/>
      <c r="G38" s="20"/>
      <c r="H38" s="17"/>
    </row>
    <row r="39" spans="1:8" s="13" customFormat="1" x14ac:dyDescent="0.25">
      <c r="A39" s="14">
        <v>61</v>
      </c>
      <c r="B39" s="15" t="s">
        <v>35</v>
      </c>
      <c r="C39" s="20">
        <v>0</v>
      </c>
      <c r="D39" s="16">
        <v>6594910.8799999999</v>
      </c>
      <c r="E39" s="21">
        <v>23529406.640000001</v>
      </c>
      <c r="F39" s="21">
        <v>-20717571.469999999</v>
      </c>
      <c r="G39" s="16">
        <v>3005690.49</v>
      </c>
      <c r="H39" s="16">
        <v>12412436.540000001</v>
      </c>
    </row>
    <row r="40" spans="1:8" s="13" customFormat="1" x14ac:dyDescent="0.25">
      <c r="A40" s="14">
        <v>62</v>
      </c>
      <c r="B40" s="15" t="s">
        <v>36</v>
      </c>
      <c r="C40" s="20">
        <v>0</v>
      </c>
      <c r="D40" s="16">
        <v>0</v>
      </c>
      <c r="E40" s="16">
        <v>11239685.550000001</v>
      </c>
      <c r="F40" s="16">
        <v>-4955304.6900000004</v>
      </c>
      <c r="G40" s="16">
        <v>2380489.84</v>
      </c>
      <c r="H40" s="16">
        <v>8664870.6999999993</v>
      </c>
    </row>
    <row r="41" spans="1:8" s="13" customFormat="1" x14ac:dyDescent="0.25">
      <c r="A41" s="14">
        <v>63</v>
      </c>
      <c r="B41" s="15" t="s">
        <v>37</v>
      </c>
      <c r="C41" s="20">
        <v>0</v>
      </c>
      <c r="D41" s="16">
        <v>361200</v>
      </c>
      <c r="E41" s="16">
        <v>9071748.5899999999</v>
      </c>
      <c r="F41" s="16">
        <v>-11106589.950000001</v>
      </c>
      <c r="G41" s="16">
        <v>6963087.6399999997</v>
      </c>
      <c r="H41" s="16">
        <v>5289446.2799999984</v>
      </c>
    </row>
    <row r="42" spans="1:8" s="13" customFormat="1" x14ac:dyDescent="0.25">
      <c r="A42" s="14">
        <v>64</v>
      </c>
      <c r="B42" s="15" t="s">
        <v>38</v>
      </c>
      <c r="C42" s="20">
        <v>0</v>
      </c>
      <c r="D42" s="16">
        <v>22989521.170000002</v>
      </c>
      <c r="E42" s="16">
        <v>98920697.00999999</v>
      </c>
      <c r="F42" s="16">
        <v>-101772083.55000001</v>
      </c>
      <c r="G42" s="16">
        <v>40762770.859999999</v>
      </c>
      <c r="H42" s="16">
        <v>60900905.48999998</v>
      </c>
    </row>
    <row r="43" spans="1:8" s="13" customFormat="1" x14ac:dyDescent="0.25">
      <c r="A43" s="14"/>
      <c r="B43" s="15"/>
      <c r="C43" s="20"/>
      <c r="D43" s="20"/>
      <c r="E43" s="17"/>
      <c r="F43" s="17"/>
      <c r="G43" s="20"/>
      <c r="H43" s="17"/>
    </row>
    <row r="44" spans="1:8" s="13" customFormat="1" ht="15.75" thickBot="1" x14ac:dyDescent="0.3">
      <c r="A44" s="18" t="s">
        <v>39</v>
      </c>
      <c r="B44" s="19" t="s">
        <v>40</v>
      </c>
      <c r="C44" s="19">
        <f t="shared" ref="C44:F44" si="1">SUM(C39:C43)</f>
        <v>0</v>
      </c>
      <c r="D44" s="19">
        <f>SUM(D39:D43)</f>
        <v>29945632.050000001</v>
      </c>
      <c r="E44" s="19">
        <f t="shared" si="1"/>
        <v>142761537.78999999</v>
      </c>
      <c r="F44" s="19">
        <f t="shared" si="1"/>
        <v>-138551549.66000003</v>
      </c>
      <c r="G44" s="19">
        <f>SUM(G39:G43)</f>
        <v>53112038.829999998</v>
      </c>
      <c r="H44" s="19">
        <f>C44+D44+E44+F44+G44</f>
        <v>87267659.009999976</v>
      </c>
    </row>
    <row r="45" spans="1:8" s="13" customFormat="1" ht="15.75" thickTop="1" x14ac:dyDescent="0.25">
      <c r="A45" s="24"/>
      <c r="B45" s="15"/>
      <c r="C45" s="17"/>
      <c r="D45" s="20"/>
      <c r="E45" s="23"/>
      <c r="F45" s="23"/>
      <c r="G45" s="23"/>
      <c r="H45" s="17"/>
    </row>
    <row r="46" spans="1:8" s="13" customFormat="1" x14ac:dyDescent="0.25">
      <c r="A46" s="14">
        <v>71</v>
      </c>
      <c r="B46" s="15" t="s">
        <v>41</v>
      </c>
      <c r="C46" s="17">
        <v>0</v>
      </c>
      <c r="D46" s="20">
        <v>0</v>
      </c>
      <c r="E46" s="16">
        <v>0</v>
      </c>
      <c r="F46" s="17">
        <v>0</v>
      </c>
      <c r="G46" s="17">
        <v>0</v>
      </c>
      <c r="H46" s="16">
        <v>0</v>
      </c>
    </row>
    <row r="47" spans="1:8" s="13" customFormat="1" x14ac:dyDescent="0.25">
      <c r="A47" s="14">
        <v>74</v>
      </c>
      <c r="B47" s="15" t="s">
        <v>28</v>
      </c>
      <c r="C47" s="17">
        <v>0</v>
      </c>
      <c r="D47" s="20">
        <v>0</v>
      </c>
      <c r="E47" s="16">
        <v>135584.31</v>
      </c>
      <c r="F47" s="17">
        <v>0</v>
      </c>
      <c r="G47" s="17">
        <v>0</v>
      </c>
      <c r="H47" s="16">
        <v>135584.31</v>
      </c>
    </row>
    <row r="48" spans="1:8" s="13" customFormat="1" x14ac:dyDescent="0.25">
      <c r="A48" s="14">
        <v>78</v>
      </c>
      <c r="B48" s="15" t="s">
        <v>42</v>
      </c>
      <c r="C48" s="17">
        <v>0</v>
      </c>
      <c r="D48" s="20">
        <v>0</v>
      </c>
      <c r="E48" s="16">
        <v>0</v>
      </c>
      <c r="F48" s="17">
        <v>0</v>
      </c>
      <c r="G48" s="17">
        <v>0</v>
      </c>
      <c r="H48" s="16">
        <v>0</v>
      </c>
    </row>
    <row r="49" spans="1:8" s="13" customFormat="1" x14ac:dyDescent="0.25">
      <c r="A49" s="14">
        <v>79</v>
      </c>
      <c r="B49" s="15" t="s">
        <v>32</v>
      </c>
      <c r="C49" s="17">
        <v>0</v>
      </c>
      <c r="D49" s="20">
        <v>0</v>
      </c>
      <c r="E49" s="23">
        <v>30100</v>
      </c>
      <c r="F49" s="23">
        <v>0</v>
      </c>
      <c r="G49" s="17">
        <v>0</v>
      </c>
      <c r="H49" s="17">
        <v>30100</v>
      </c>
    </row>
    <row r="50" spans="1:8" s="13" customFormat="1" x14ac:dyDescent="0.25">
      <c r="A50" s="14"/>
      <c r="B50" s="15"/>
      <c r="C50" s="17"/>
      <c r="D50" s="20"/>
      <c r="E50" s="23"/>
      <c r="F50" s="23"/>
      <c r="G50" s="17"/>
      <c r="H50" s="17"/>
    </row>
    <row r="51" spans="1:8" s="13" customFormat="1" ht="15.75" thickBot="1" x14ac:dyDescent="0.3">
      <c r="A51" s="18" t="s">
        <v>43</v>
      </c>
      <c r="B51" s="19" t="s">
        <v>44</v>
      </c>
      <c r="C51" s="19">
        <v>0</v>
      </c>
      <c r="D51" s="19">
        <v>0</v>
      </c>
      <c r="E51" s="19">
        <f>E46+E47+E48+E49</f>
        <v>165684.31</v>
      </c>
      <c r="F51" s="19">
        <f>SUM(F46:F50)</f>
        <v>0</v>
      </c>
      <c r="G51" s="19">
        <f>G46+G47+G48</f>
        <v>0</v>
      </c>
      <c r="H51" s="19">
        <f>C51+D51+E51+F51+G51</f>
        <v>165684.31</v>
      </c>
    </row>
    <row r="52" spans="1:8" s="13" customFormat="1" ht="15.75" thickTop="1" x14ac:dyDescent="0.25">
      <c r="A52" s="24"/>
      <c r="B52" s="15"/>
      <c r="C52" s="17"/>
      <c r="D52" s="20"/>
      <c r="E52" s="23"/>
      <c r="F52" s="23"/>
      <c r="G52" s="23"/>
      <c r="H52" s="17"/>
    </row>
    <row r="53" spans="1:8" s="13" customFormat="1" x14ac:dyDescent="0.25">
      <c r="A53" s="14">
        <v>82</v>
      </c>
      <c r="B53" s="15" t="s">
        <v>45</v>
      </c>
      <c r="C53" s="17">
        <v>0</v>
      </c>
      <c r="D53" s="20">
        <v>0</v>
      </c>
      <c r="E53" s="16">
        <v>1000000</v>
      </c>
      <c r="F53" s="17">
        <v>-500000</v>
      </c>
      <c r="G53" s="17">
        <v>0</v>
      </c>
      <c r="H53" s="16">
        <v>500000</v>
      </c>
    </row>
    <row r="54" spans="1:8" s="13" customFormat="1" x14ac:dyDescent="0.25">
      <c r="A54" s="14">
        <v>84</v>
      </c>
      <c r="B54" s="15" t="s">
        <v>46</v>
      </c>
      <c r="C54" s="17">
        <v>0</v>
      </c>
      <c r="D54" s="20">
        <v>0</v>
      </c>
      <c r="E54" s="16">
        <v>0</v>
      </c>
      <c r="F54" s="17">
        <v>0</v>
      </c>
      <c r="G54" s="17">
        <v>0</v>
      </c>
      <c r="H54" s="16">
        <v>0</v>
      </c>
    </row>
    <row r="55" spans="1:8" s="13" customFormat="1" x14ac:dyDescent="0.25">
      <c r="A55" s="14"/>
      <c r="B55" s="15"/>
      <c r="C55" s="17"/>
      <c r="D55" s="20"/>
      <c r="E55" s="16"/>
      <c r="F55" s="17"/>
      <c r="G55" s="17"/>
      <c r="H55" s="16"/>
    </row>
    <row r="56" spans="1:8" s="13" customFormat="1" ht="15.75" thickBot="1" x14ac:dyDescent="0.3">
      <c r="A56" s="18" t="s">
        <v>47</v>
      </c>
      <c r="B56" s="19" t="s">
        <v>48</v>
      </c>
      <c r="C56" s="19">
        <f t="shared" ref="C56:G56" si="2">C54</f>
        <v>0</v>
      </c>
      <c r="D56" s="19">
        <f t="shared" si="2"/>
        <v>0</v>
      </c>
      <c r="E56" s="19">
        <f>SUM(E53:E55)</f>
        <v>1000000</v>
      </c>
      <c r="F56" s="19">
        <f>F53+F54</f>
        <v>-500000</v>
      </c>
      <c r="G56" s="19">
        <f t="shared" si="2"/>
        <v>0</v>
      </c>
      <c r="H56" s="19">
        <f>C56+D56+E56+F56+G56</f>
        <v>500000</v>
      </c>
    </row>
    <row r="57" spans="1:8" s="13" customFormat="1" ht="15.75" thickTop="1" x14ac:dyDescent="0.25">
      <c r="A57" s="24"/>
      <c r="B57" s="15"/>
      <c r="C57" s="17"/>
      <c r="D57" s="20"/>
      <c r="E57" s="23"/>
      <c r="F57" s="23"/>
      <c r="G57" s="23"/>
      <c r="H57" s="17"/>
    </row>
    <row r="58" spans="1:8" s="13" customFormat="1" x14ac:dyDescent="0.25">
      <c r="A58" s="14">
        <v>91</v>
      </c>
      <c r="B58" s="15" t="s">
        <v>49</v>
      </c>
      <c r="C58" s="17">
        <v>-0.57999999999999996</v>
      </c>
      <c r="D58" s="20">
        <v>0</v>
      </c>
      <c r="E58" s="16">
        <v>0</v>
      </c>
      <c r="F58" s="17">
        <v>0</v>
      </c>
      <c r="G58" s="17">
        <v>0</v>
      </c>
      <c r="H58" s="16">
        <v>-0.57999999999999996</v>
      </c>
    </row>
    <row r="59" spans="1:8" s="13" customFormat="1" x14ac:dyDescent="0.25">
      <c r="A59" s="14"/>
      <c r="B59" s="15"/>
      <c r="C59" s="17"/>
      <c r="D59" s="20"/>
      <c r="E59" s="16"/>
      <c r="F59" s="17"/>
      <c r="G59" s="17"/>
      <c r="H59" s="16"/>
    </row>
    <row r="60" spans="1:8" s="13" customFormat="1" ht="15.75" thickBot="1" x14ac:dyDescent="0.3">
      <c r="A60" s="18" t="s">
        <v>50</v>
      </c>
      <c r="B60" s="19" t="s">
        <v>51</v>
      </c>
      <c r="C60" s="19">
        <f t="shared" ref="C60:G60" si="3">C58</f>
        <v>-0.57999999999999996</v>
      </c>
      <c r="D60" s="19">
        <f t="shared" si="3"/>
        <v>0</v>
      </c>
      <c r="E60" s="19">
        <f t="shared" si="3"/>
        <v>0</v>
      </c>
      <c r="F60" s="19">
        <f t="shared" si="3"/>
        <v>0</v>
      </c>
      <c r="G60" s="19">
        <f t="shared" si="3"/>
        <v>0</v>
      </c>
      <c r="H60" s="19">
        <f>C60+D60+E60+F60+G60</f>
        <v>-0.57999999999999996</v>
      </c>
    </row>
    <row r="61" spans="1:8" s="13" customFormat="1" ht="15.75" thickTop="1" x14ac:dyDescent="0.25">
      <c r="A61" s="14"/>
      <c r="B61" s="15"/>
      <c r="C61" s="17"/>
      <c r="D61" s="17"/>
      <c r="E61" s="17"/>
      <c r="F61" s="20"/>
      <c r="G61" s="17"/>
      <c r="H61" s="17"/>
    </row>
    <row r="62" spans="1:8" s="13" customFormat="1" ht="23.25" customHeight="1" x14ac:dyDescent="0.25">
      <c r="A62" s="25" t="s">
        <v>52</v>
      </c>
      <c r="B62" s="25"/>
      <c r="C62" s="26">
        <f>C14+C22+C27+C37+C44+C51+C60</f>
        <v>-3901135.1700000004</v>
      </c>
      <c r="D62" s="26">
        <f>D14+D22+D27+D37+D44+D60</f>
        <v>36843681.829999998</v>
      </c>
      <c r="E62" s="26">
        <f>E14+E22+E27+E37+E44+E51+E56+E60</f>
        <v>458173142.46999997</v>
      </c>
      <c r="F62" s="26">
        <f>F14+F22+F27+F37+F44+F51+F56+F60</f>
        <v>-458173142.47000009</v>
      </c>
      <c r="G62" s="26">
        <f>G14+G22+G27+G37+G44+G51+G56+G60</f>
        <v>114820024.43000001</v>
      </c>
      <c r="H62" s="26">
        <f>H14+H22+H27+H37+H44+H51+H56+H60</f>
        <v>147762571.08999985</v>
      </c>
    </row>
    <row r="63" spans="1:8" x14ac:dyDescent="0.25">
      <c r="A63" s="5"/>
      <c r="B63" s="6"/>
      <c r="C63" s="7"/>
      <c r="D63" s="7"/>
      <c r="E63" s="8"/>
      <c r="F63" s="8"/>
      <c r="G63" s="8"/>
      <c r="H63" s="8"/>
    </row>
    <row r="64" spans="1:8" x14ac:dyDescent="0.25">
      <c r="A64" s="5"/>
      <c r="B64" s="6"/>
      <c r="C64" s="7"/>
      <c r="D64" s="7"/>
      <c r="E64" s="8"/>
      <c r="F64" s="8"/>
      <c r="G64" s="8"/>
      <c r="H64" s="8"/>
    </row>
  </sheetData>
  <mergeCells count="1">
    <mergeCell ref="E5:F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AD707-71C5-404D-BE5F-D8D0A44D683F}">
  <ds:schemaRefs>
    <ds:schemaRef ds:uri="http://schemas.microsoft.com/office/2006/metadata/properties"/>
    <ds:schemaRef ds:uri="http://schemas.microsoft.com/office/infopath/2007/PartnerControls"/>
    <ds:schemaRef ds:uri="8fbe7a07-4748-46d9-8184-5890faa074d6"/>
    <ds:schemaRef ds:uri="23856aad-8f9f-4534-8201-1ce1be6c526e"/>
    <ds:schemaRef ds:uri="c0983f89-a1cb-4442-b4b9-3c8b9e162bd0"/>
    <ds:schemaRef ds:uri="ee1f67ce-da88-4dfb-a650-0f0da831f464"/>
  </ds:schemaRefs>
</ds:datastoreItem>
</file>

<file path=customXml/itemProps2.xml><?xml version="1.0" encoding="utf-8"?>
<ds:datastoreItem xmlns:ds="http://schemas.openxmlformats.org/officeDocument/2006/customXml" ds:itemID="{D8BEA605-648D-4FC0-A41A-46B837796C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DD192-DCF2-4C95-A7AB-B30DBADE0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2023 MCI</vt:lpstr>
      <vt:lpstr>2023 MCD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Camacho Linares</dc:creator>
  <cp:keywords/>
  <dc:description/>
  <cp:lastModifiedBy>Genoveva Sanchez Martinez</cp:lastModifiedBy>
  <cp:revision/>
  <dcterms:created xsi:type="dcterms:W3CDTF">2021-04-21T11:07:37Z</dcterms:created>
  <dcterms:modified xsi:type="dcterms:W3CDTF">2024-07-26T13:32:52Z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